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s\Bond\BPC 2023\"/>
    </mc:Choice>
  </mc:AlternateContent>
  <xr:revisionPtr revIDLastSave="0" documentId="13_ncr:1_{907AB153-BCBB-4AF4-B76D-741D8BB20C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ond Workshe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3" l="1"/>
  <c r="J8" i="3"/>
  <c r="J11" i="3"/>
  <c r="J14" i="3"/>
  <c r="J17" i="3"/>
  <c r="J19" i="3"/>
  <c r="J21" i="3"/>
  <c r="J23" i="3"/>
  <c r="J25" i="3"/>
  <c r="J28" i="3"/>
  <c r="J29" i="3"/>
  <c r="J31" i="3"/>
  <c r="J33" i="3"/>
  <c r="J35" i="3"/>
  <c r="J37" i="3"/>
  <c r="J6" i="3"/>
  <c r="G46" i="3" l="1"/>
  <c r="C46" i="3"/>
  <c r="J46" i="3" l="1"/>
  <c r="L46" i="3" s="1"/>
  <c r="L9" i="3" l="1"/>
  <c r="L43" i="3"/>
  <c r="L12" i="3" l="1"/>
</calcChain>
</file>

<file path=xl/sharedStrings.xml><?xml version="1.0" encoding="utf-8"?>
<sst xmlns="http://schemas.openxmlformats.org/spreadsheetml/2006/main" count="65" uniqueCount="44">
  <si>
    <t>Grand Total</t>
  </si>
  <si>
    <t>Project</t>
  </si>
  <si>
    <t>Package Items</t>
  </si>
  <si>
    <t>Package Total</t>
  </si>
  <si>
    <t>(y/n)</t>
  </si>
  <si>
    <t>Include in Package</t>
  </si>
  <si>
    <t>Estimated Tax Rate</t>
  </si>
  <si>
    <t>*estimated rates subject to change</t>
  </si>
  <si>
    <t>New Schools</t>
  </si>
  <si>
    <t>Estimated Tax Rate Impact*</t>
  </si>
  <si>
    <t>*subject to change; based on a 25-year debt structure</t>
  </si>
  <si>
    <t>Custom Amount</t>
  </si>
  <si>
    <t>DRAFT Prop</t>
  </si>
  <si>
    <t>Option 1</t>
  </si>
  <si>
    <t>Option 2</t>
  </si>
  <si>
    <t>Option 3</t>
  </si>
  <si>
    <t>Major Renovations</t>
  </si>
  <si>
    <t>Master Plans</t>
  </si>
  <si>
    <t>Infrastructure</t>
  </si>
  <si>
    <t>Safety</t>
  </si>
  <si>
    <t>Land</t>
  </si>
  <si>
    <t>Transportation</t>
  </si>
  <si>
    <t>Technology Infrastructure</t>
  </si>
  <si>
    <t>Technology Devices</t>
  </si>
  <si>
    <t>Career &amp; Technical Education</t>
  </si>
  <si>
    <t>Athletics</t>
  </si>
  <si>
    <t>B</t>
  </si>
  <si>
    <t>C</t>
  </si>
  <si>
    <t>D</t>
  </si>
  <si>
    <t>A</t>
  </si>
  <si>
    <t xml:space="preserve">Type "y" for one of the three options or enter your own custom amount to build your package. Totals automatically update. </t>
  </si>
  <si>
    <r>
      <t xml:space="preserve">Additions </t>
    </r>
    <r>
      <rPr>
        <i/>
        <sz val="9"/>
        <color theme="1"/>
        <rFont val="Calibri"/>
        <family val="2"/>
        <scheme val="minor"/>
      </rPr>
      <t>(minimum can be $0)</t>
    </r>
  </si>
  <si>
    <t>Bond Prop Building Worksheet</t>
  </si>
  <si>
    <t>(McCullough JH)</t>
  </si>
  <si>
    <t>y</t>
  </si>
  <si>
    <t>(ORHS Phase II)</t>
  </si>
  <si>
    <t>(at least 8 schools)</t>
  </si>
  <si>
    <t>(at least)</t>
  </si>
  <si>
    <r>
      <rPr>
        <strike/>
        <sz val="12"/>
        <color theme="1"/>
        <rFont val="Calibri"/>
        <family val="2"/>
        <scheme val="minor"/>
      </rPr>
      <t>Gyms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</t>
    </r>
    <r>
      <rPr>
        <b/>
        <i/>
        <u/>
        <sz val="9"/>
        <color theme="1"/>
        <rFont val="Calibri"/>
        <family val="2"/>
        <scheme val="minor"/>
      </rPr>
      <t>separate prop</t>
    </r>
    <r>
      <rPr>
        <i/>
        <sz val="9"/>
        <color theme="1"/>
        <rFont val="Calibri"/>
        <family val="2"/>
        <scheme val="minor"/>
      </rPr>
      <t>)</t>
    </r>
  </si>
  <si>
    <r>
      <rPr>
        <strike/>
        <sz val="12"/>
        <color theme="1"/>
        <rFont val="Calibri"/>
        <family val="2"/>
        <scheme val="minor"/>
      </rPr>
      <t>Playgrounds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</t>
    </r>
    <r>
      <rPr>
        <b/>
        <i/>
        <u/>
        <sz val="9"/>
        <color theme="1"/>
        <rFont val="Calibri"/>
        <family val="2"/>
        <scheme val="minor"/>
      </rPr>
      <t>separate prop</t>
    </r>
    <r>
      <rPr>
        <i/>
        <sz val="9"/>
        <color theme="1"/>
        <rFont val="Calibri"/>
        <family val="2"/>
        <scheme val="minor"/>
      </rPr>
      <t>)</t>
    </r>
  </si>
  <si>
    <t>BPC Approval %</t>
  </si>
  <si>
    <t>(The Woodlands HS)</t>
  </si>
  <si>
    <r>
      <t xml:space="preserve">Buses </t>
    </r>
    <r>
      <rPr>
        <b/>
        <i/>
        <sz val="9"/>
        <color theme="1"/>
        <rFont val="Calibri"/>
        <family val="2"/>
        <scheme val="minor"/>
      </rPr>
      <t>(at least $12 M)</t>
    </r>
  </si>
  <si>
    <r>
      <t xml:space="preserve">Centers </t>
    </r>
    <r>
      <rPr>
        <b/>
        <i/>
        <sz val="9"/>
        <color theme="1"/>
        <rFont val="Calibri"/>
        <family val="2"/>
        <scheme val="minor"/>
      </rPr>
      <t>(at least $10 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</si>
</sst>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ck">
        <color rgb="FF002060"/>
      </left>
      <right style="thin">
        <color theme="0" tint="-0.24994659260841701"/>
      </right>
      <top style="thin">
        <color theme="0" tint="-0.24994659260841701"/>
      </top>
      <bottom style="thick">
        <color rgb="FF002060"/>
      </bottom>
      <diagonal/>
    </border>
    <border>
      <left style="thick">
        <color rgb="FF00206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rgb="FF00206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rgb="FF002060"/>
      </bottom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0" tint="-0.24994659260841701"/>
      </top>
      <bottom style="thick">
        <color rgb="FF002060"/>
      </bottom>
      <diagonal/>
    </border>
    <border>
      <left style="thick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ck">
        <color rgb="FF002060"/>
      </bottom>
      <diagonal/>
    </border>
    <border>
      <left style="thin">
        <color theme="0" tint="-0.24994659260841701"/>
      </left>
      <right style="thick">
        <color theme="1" tint="0.499984740745262"/>
      </right>
      <top style="thin">
        <color theme="0" tint="-0.24994659260841701"/>
      </top>
      <bottom style="thick">
        <color rgb="FF002060"/>
      </bottom>
      <diagonal/>
    </border>
    <border>
      <left style="thick">
        <color theme="1" tint="0.49998474074526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/>
      <top/>
      <bottom style="thick">
        <color rgb="FF002060"/>
      </bottom>
      <diagonal/>
    </border>
    <border>
      <left/>
      <right style="thick">
        <color theme="1" tint="0.499984740745262"/>
      </right>
      <top/>
      <bottom style="thick">
        <color rgb="FF002060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ck">
        <color rgb="FF002060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24994659260841701"/>
      </top>
      <bottom style="thick">
        <color rgb="FF002060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rgb="FF002060"/>
      </bottom>
      <diagonal/>
    </border>
    <border>
      <left/>
      <right style="thick">
        <color theme="0" tint="-0.499984740745262"/>
      </right>
      <top/>
      <bottom style="thick">
        <color rgb="FF002060"/>
      </bottom>
      <diagonal/>
    </border>
    <border>
      <left/>
      <right style="thick">
        <color rgb="FF00206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rgb="FF002060"/>
      </right>
      <top style="thin">
        <color theme="0" tint="-0.24994659260841701"/>
      </top>
      <bottom style="thick">
        <color rgb="FF002060"/>
      </bottom>
      <diagonal/>
    </border>
    <border>
      <left/>
      <right style="thick">
        <color rgb="FF002060"/>
      </right>
      <top/>
      <bottom style="thin">
        <color theme="0" tint="-0.24994659260841701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1" tint="0.499984740745262"/>
      </left>
      <right style="thick">
        <color theme="1" tint="0.499984740745262"/>
      </right>
      <top/>
      <bottom style="thick">
        <color rgb="FF00206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499984740745262"/>
      </left>
      <right style="thick">
        <color rgb="FF002060"/>
      </right>
      <top style="thick">
        <color rgb="FF002060"/>
      </top>
      <bottom/>
      <diagonal/>
    </border>
    <border>
      <left style="thick">
        <color theme="0" tint="-0.499984740745262"/>
      </left>
      <right style="thick">
        <color rgb="FF00206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2060"/>
      </left>
      <right style="thick">
        <color rgb="FF00206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44" fontId="0" fillId="0" borderId="1" xfId="0" applyNumberFormat="1" applyBorder="1"/>
    <xf numFmtId="0" fontId="0" fillId="0" borderId="8" xfId="0" applyBorder="1"/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10" fontId="0" fillId="0" borderId="3" xfId="0" applyNumberFormat="1" applyBorder="1" applyAlignment="1">
      <alignment horizontal="centerContinuous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7" fillId="0" borderId="0" xfId="0" applyFont="1" applyAlignment="1">
      <alignment horizontal="center" vertical="top"/>
    </xf>
    <xf numFmtId="44" fontId="0" fillId="0" borderId="0" xfId="0" applyNumberFormat="1"/>
    <xf numFmtId="0" fontId="0" fillId="5" borderId="0" xfId="0" applyFill="1"/>
    <xf numFmtId="0" fontId="7" fillId="0" borderId="0" xfId="0" applyFont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11" fillId="0" borderId="3" xfId="0" applyFont="1" applyBorder="1"/>
    <xf numFmtId="44" fontId="6" fillId="0" borderId="3" xfId="0" applyNumberFormat="1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44" fontId="6" fillId="3" borderId="4" xfId="0" applyNumberFormat="1" applyFont="1" applyFill="1" applyBorder="1"/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10" fontId="10" fillId="0" borderId="0" xfId="0" applyNumberFormat="1" applyFont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0" fillId="0" borderId="10" xfId="0" applyBorder="1" applyAlignment="1">
      <alignment horizontal="center"/>
    </xf>
    <xf numFmtId="0" fontId="9" fillId="4" borderId="11" xfId="0" applyFont="1" applyFill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wrapText="1"/>
    </xf>
    <xf numFmtId="44" fontId="0" fillId="0" borderId="13" xfId="0" applyNumberFormat="1" applyBorder="1"/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44" fontId="5" fillId="0" borderId="20" xfId="0" applyNumberFormat="1" applyFont="1" applyBorder="1" applyAlignment="1">
      <alignment horizontal="center" wrapText="1"/>
    </xf>
    <xf numFmtId="44" fontId="3" fillId="0" borderId="21" xfId="0" applyNumberFormat="1" applyFont="1" applyBorder="1" applyAlignment="1">
      <alignment horizontal="center" wrapText="1"/>
    </xf>
    <xf numFmtId="44" fontId="3" fillId="0" borderId="22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44" fontId="9" fillId="4" borderId="14" xfId="0" applyNumberFormat="1" applyFont="1" applyFill="1" applyBorder="1" applyAlignment="1">
      <alignment horizontal="center" vertical="center"/>
    </xf>
    <xf numFmtId="44" fontId="0" fillId="0" borderId="15" xfId="0" applyNumberFormat="1" applyBorder="1"/>
    <xf numFmtId="44" fontId="0" fillId="0" borderId="16" xfId="0" applyNumberFormat="1" applyBorder="1"/>
    <xf numFmtId="44" fontId="9" fillId="4" borderId="26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44" fontId="0" fillId="0" borderId="28" xfId="0" applyNumberFormat="1" applyBorder="1"/>
    <xf numFmtId="44" fontId="3" fillId="0" borderId="29" xfId="0" applyNumberFormat="1" applyFont="1" applyBorder="1" applyAlignment="1">
      <alignment horizontal="center" wrapText="1"/>
    </xf>
    <xf numFmtId="44" fontId="0" fillId="0" borderId="30" xfId="0" applyNumberFormat="1" applyBorder="1"/>
    <xf numFmtId="44" fontId="0" fillId="0" borderId="31" xfId="0" applyNumberFormat="1" applyBorder="1"/>
    <xf numFmtId="44" fontId="0" fillId="0" borderId="32" xfId="0" applyNumberFormat="1" applyBorder="1"/>
    <xf numFmtId="44" fontId="0" fillId="0" borderId="33" xfId="0" applyNumberFormat="1" applyBorder="1"/>
    <xf numFmtId="0" fontId="9" fillId="4" borderId="34" xfId="0" applyFont="1" applyFill="1" applyBorder="1" applyAlignment="1">
      <alignment horizontal="center" vertical="center" wrapText="1"/>
    </xf>
    <xf numFmtId="0" fontId="0" fillId="0" borderId="35" xfId="0" applyBorder="1"/>
    <xf numFmtId="44" fontId="0" fillId="5" borderId="36" xfId="0" applyNumberFormat="1" applyFill="1" applyBorder="1"/>
    <xf numFmtId="0" fontId="9" fillId="4" borderId="37" xfId="0" applyFont="1" applyFill="1" applyBorder="1" applyAlignment="1">
      <alignment horizontal="center" vertical="center" wrapText="1"/>
    </xf>
    <xf numFmtId="0" fontId="0" fillId="0" borderId="17" xfId="0" applyBorder="1"/>
    <xf numFmtId="44" fontId="0" fillId="0" borderId="38" xfId="0" applyNumberFormat="1" applyBorder="1"/>
    <xf numFmtId="0" fontId="0" fillId="5" borderId="7" xfId="0" applyFill="1" applyBorder="1" applyAlignment="1">
      <alignment horizontal="center"/>
    </xf>
    <xf numFmtId="0" fontId="6" fillId="5" borderId="11" xfId="0" applyFont="1" applyFill="1" applyBorder="1"/>
    <xf numFmtId="44" fontId="0" fillId="5" borderId="26" xfId="0" applyNumberFormat="1" applyFill="1" applyBorder="1"/>
    <xf numFmtId="0" fontId="0" fillId="5" borderId="27" xfId="0" applyFill="1" applyBorder="1" applyAlignment="1">
      <alignment horizontal="center" vertical="center"/>
    </xf>
    <xf numFmtId="44" fontId="0" fillId="5" borderId="14" xfId="0" applyNumberFormat="1" applyFill="1" applyBorder="1"/>
    <xf numFmtId="0" fontId="0" fillId="5" borderId="11" xfId="0" applyFill="1" applyBorder="1" applyAlignment="1">
      <alignment horizontal="center" vertical="center"/>
    </xf>
    <xf numFmtId="44" fontId="0" fillId="5" borderId="18" xfId="0" applyNumberFormat="1" applyFill="1" applyBorder="1"/>
    <xf numFmtId="0" fontId="0" fillId="5" borderId="19" xfId="0" applyFill="1" applyBorder="1" applyAlignment="1">
      <alignment horizontal="center" vertical="center"/>
    </xf>
    <xf numFmtId="44" fontId="0" fillId="5" borderId="37" xfId="0" applyNumberFormat="1" applyFill="1" applyBorder="1"/>
    <xf numFmtId="44" fontId="0" fillId="5" borderId="34" xfId="0" applyNumberFormat="1" applyFill="1" applyBorder="1"/>
    <xf numFmtId="0" fontId="0" fillId="5" borderId="11" xfId="0" applyFill="1" applyBorder="1"/>
    <xf numFmtId="0" fontId="7" fillId="5" borderId="11" xfId="0" applyFont="1" applyFill="1" applyBorder="1" applyAlignment="1">
      <alignment horizontal="left" vertical="top" wrapText="1" indent="5"/>
    </xf>
    <xf numFmtId="0" fontId="0" fillId="5" borderId="39" xfId="0" applyFill="1" applyBorder="1"/>
    <xf numFmtId="44" fontId="0" fillId="6" borderId="26" xfId="0" applyNumberFormat="1" applyFill="1" applyBorder="1"/>
    <xf numFmtId="0" fontId="0" fillId="6" borderId="27" xfId="0" applyFill="1" applyBorder="1" applyAlignment="1">
      <alignment horizontal="center" vertical="center"/>
    </xf>
    <xf numFmtId="44" fontId="0" fillId="6" borderId="14" xfId="0" applyNumberFormat="1" applyFill="1" applyBorder="1"/>
    <xf numFmtId="0" fontId="0" fillId="6" borderId="11" xfId="0" applyFill="1" applyBorder="1" applyAlignment="1">
      <alignment horizontal="center" vertical="center"/>
    </xf>
    <xf numFmtId="44" fontId="0" fillId="6" borderId="18" xfId="0" applyNumberFormat="1" applyFill="1" applyBorder="1"/>
    <xf numFmtId="0" fontId="0" fillId="6" borderId="19" xfId="0" applyFill="1" applyBorder="1" applyAlignment="1">
      <alignment horizontal="center" vertical="center"/>
    </xf>
    <xf numFmtId="0" fontId="0" fillId="5" borderId="37" xfId="0" applyFill="1" applyBorder="1"/>
    <xf numFmtId="0" fontId="0" fillId="5" borderId="7" xfId="0" applyFill="1" applyBorder="1"/>
    <xf numFmtId="0" fontId="0" fillId="0" borderId="7" xfId="0" applyBorder="1"/>
    <xf numFmtId="0" fontId="0" fillId="0" borderId="11" xfId="0" applyBorder="1"/>
    <xf numFmtId="44" fontId="0" fillId="0" borderId="26" xfId="0" applyNumberFormat="1" applyBorder="1"/>
    <xf numFmtId="44" fontId="0" fillId="0" borderId="14" xfId="0" applyNumberFormat="1" applyBorder="1"/>
    <xf numFmtId="44" fontId="0" fillId="0" borderId="18" xfId="0" applyNumberFormat="1" applyBorder="1"/>
    <xf numFmtId="0" fontId="0" fillId="0" borderId="19" xfId="0" applyBorder="1" applyAlignment="1">
      <alignment horizontal="center" vertical="center"/>
    </xf>
    <xf numFmtId="44" fontId="0" fillId="0" borderId="37" xfId="0" applyNumberFormat="1" applyBorder="1"/>
    <xf numFmtId="0" fontId="1" fillId="0" borderId="7" xfId="0" applyFont="1" applyBorder="1"/>
    <xf numFmtId="0" fontId="8" fillId="0" borderId="11" xfId="0" applyFont="1" applyBorder="1"/>
    <xf numFmtId="44" fontId="1" fillId="0" borderId="26" xfId="0" applyNumberFormat="1" applyFont="1" applyBorder="1"/>
    <xf numFmtId="44" fontId="1" fillId="0" borderId="14" xfId="0" applyNumberFormat="1" applyFont="1" applyBorder="1"/>
    <xf numFmtId="44" fontId="1" fillId="0" borderId="18" xfId="0" applyNumberFormat="1" applyFont="1" applyBorder="1"/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5" borderId="11" xfId="0" applyFont="1" applyFill="1" applyBorder="1" applyAlignment="1">
      <alignment horizontal="right"/>
    </xf>
    <xf numFmtId="0" fontId="6" fillId="7" borderId="11" xfId="0" applyFont="1" applyFill="1" applyBorder="1"/>
    <xf numFmtId="0" fontId="13" fillId="5" borderId="40" xfId="0" applyFont="1" applyFill="1" applyBorder="1" applyAlignment="1">
      <alignment horizontal="right"/>
    </xf>
    <xf numFmtId="0" fontId="0" fillId="0" borderId="41" xfId="0" applyBorder="1"/>
    <xf numFmtId="44" fontId="0" fillId="5" borderId="42" xfId="0" applyNumberFormat="1" applyFill="1" applyBorder="1"/>
    <xf numFmtId="0" fontId="0" fillId="0" borderId="43" xfId="0" applyBorder="1"/>
    <xf numFmtId="44" fontId="0" fillId="5" borderId="44" xfId="0" applyNumberFormat="1" applyFill="1" applyBorder="1"/>
    <xf numFmtId="44" fontId="0" fillId="8" borderId="26" xfId="0" applyNumberFormat="1" applyFill="1" applyBorder="1"/>
    <xf numFmtId="0" fontId="0" fillId="8" borderId="27" xfId="0" applyFill="1" applyBorder="1" applyAlignment="1">
      <alignment horizontal="center" vertical="center"/>
    </xf>
    <xf numFmtId="44" fontId="0" fillId="8" borderId="14" xfId="0" applyNumberFormat="1" applyFill="1" applyBorder="1"/>
    <xf numFmtId="0" fontId="0" fillId="8" borderId="11" xfId="0" applyFill="1" applyBorder="1" applyAlignment="1">
      <alignment horizontal="center" vertical="center"/>
    </xf>
    <xf numFmtId="44" fontId="0" fillId="8" borderId="18" xfId="0" applyNumberFormat="1" applyFill="1" applyBorder="1"/>
    <xf numFmtId="0" fontId="0" fillId="8" borderId="19" xfId="0" applyFill="1" applyBorder="1" applyAlignment="1">
      <alignment horizontal="center" vertical="center"/>
    </xf>
    <xf numFmtId="44" fontId="0" fillId="8" borderId="42" xfId="0" applyNumberFormat="1" applyFill="1" applyBorder="1"/>
    <xf numFmtId="44" fontId="14" fillId="8" borderId="26" xfId="0" applyNumberFormat="1" applyFont="1" applyFill="1" applyBorder="1"/>
    <xf numFmtId="0" fontId="14" fillId="8" borderId="27" xfId="0" applyFont="1" applyFill="1" applyBorder="1" applyAlignment="1">
      <alignment horizontal="center" vertical="center"/>
    </xf>
    <xf numFmtId="44" fontId="14" fillId="8" borderId="14" xfId="0" applyNumberFormat="1" applyFont="1" applyFill="1" applyBorder="1"/>
    <xf numFmtId="0" fontId="14" fillId="8" borderId="11" xfId="0" applyFont="1" applyFill="1" applyBorder="1" applyAlignment="1">
      <alignment horizontal="center" vertical="center"/>
    </xf>
    <xf numFmtId="44" fontId="14" fillId="8" borderId="18" xfId="0" applyNumberFormat="1" applyFont="1" applyFill="1" applyBorder="1"/>
    <xf numFmtId="44" fontId="0" fillId="8" borderId="37" xfId="0" applyNumberFormat="1" applyFill="1" applyBorder="1"/>
    <xf numFmtId="0" fontId="2" fillId="2" borderId="46" xfId="0" applyFont="1" applyFill="1" applyBorder="1" applyAlignment="1">
      <alignment horizontal="center" vertical="center"/>
    </xf>
    <xf numFmtId="44" fontId="6" fillId="5" borderId="47" xfId="0" applyNumberFormat="1" applyFont="1" applyFill="1" applyBorder="1" applyAlignment="1">
      <alignment horizontal="center" vertical="center"/>
    </xf>
    <xf numFmtId="44" fontId="6" fillId="0" borderId="47" xfId="0" applyNumberFormat="1" applyFont="1" applyBorder="1" applyAlignment="1">
      <alignment horizontal="center" vertical="center"/>
    </xf>
    <xf numFmtId="0" fontId="0" fillId="0" borderId="45" xfId="0" applyBorder="1"/>
    <xf numFmtId="0" fontId="17" fillId="4" borderId="48" xfId="0" applyFont="1" applyFill="1" applyBorder="1" applyAlignment="1">
      <alignment horizontal="center" vertical="center" wrapText="1"/>
    </xf>
    <xf numFmtId="0" fontId="6" fillId="0" borderId="49" xfId="0" applyFont="1" applyBorder="1"/>
    <xf numFmtId="9" fontId="0" fillId="0" borderId="45" xfId="0" applyNumberFormat="1" applyBorder="1"/>
    <xf numFmtId="0" fontId="18" fillId="5" borderId="11" xfId="0" applyFont="1" applyFill="1" applyBorder="1" applyAlignment="1">
      <alignment horizontal="right"/>
    </xf>
    <xf numFmtId="0" fontId="18" fillId="5" borderId="40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right" vertical="center" wrapText="1" indent="5"/>
    </xf>
  </cellXfs>
  <cellStyles count="1">
    <cellStyle name="Normal" xfId="0" builtinId="0"/>
  </cellStyles>
  <dxfs count="4">
    <dxf>
      <font>
        <color rgb="FFC0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66CC"/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8"/>
  <sheetViews>
    <sheetView tabSelected="1" zoomScaleNormal="100" zoomScaleSheetLayoutView="84" workbookViewId="0">
      <pane ySplit="4" topLeftCell="A5" activePane="bottomLeft" state="frozen"/>
      <selection pane="bottomLeft"/>
    </sheetView>
  </sheetViews>
  <sheetFormatPr defaultRowHeight="15" x14ac:dyDescent="0.25"/>
  <cols>
    <col min="1" max="1" width="12.140625" customWidth="1"/>
    <col min="2" max="2" width="37.85546875" customWidth="1"/>
    <col min="3" max="3" width="21" bestFit="1" customWidth="1"/>
    <col min="4" max="4" width="10.5703125" bestFit="1" customWidth="1"/>
    <col min="5" max="5" width="21" bestFit="1" customWidth="1"/>
    <col min="6" max="6" width="10.5703125" bestFit="1" customWidth="1"/>
    <col min="7" max="7" width="22.140625" bestFit="1" customWidth="1"/>
    <col min="8" max="8" width="10.5703125" style="1" bestFit="1" customWidth="1"/>
    <col min="9" max="9" width="18.5703125" bestFit="1" customWidth="1"/>
    <col min="10" max="10" width="21" bestFit="1" customWidth="1"/>
    <col min="11" max="11" width="7.5703125" customWidth="1"/>
    <col min="12" max="12" width="28.85546875" customWidth="1"/>
  </cols>
  <sheetData>
    <row r="1" spans="1:41" ht="22.5" thickTop="1" thickBot="1" x14ac:dyDescent="0.4">
      <c r="A1" s="5" t="s">
        <v>32</v>
      </c>
      <c r="B1" s="6"/>
      <c r="C1" s="6"/>
      <c r="D1" s="6"/>
      <c r="E1" s="6"/>
      <c r="F1" s="6"/>
      <c r="G1" s="7"/>
      <c r="H1" s="8"/>
      <c r="I1" s="6"/>
      <c r="J1" s="9"/>
      <c r="K1" s="9"/>
    </row>
    <row r="2" spans="1:41" ht="15.75" thickTop="1" x14ac:dyDescent="0.25">
      <c r="A2" s="24" t="s">
        <v>30</v>
      </c>
      <c r="B2" s="23"/>
      <c r="C2" s="23"/>
      <c r="D2" s="23"/>
      <c r="E2" s="23"/>
      <c r="F2" s="23"/>
      <c r="G2" s="25"/>
      <c r="H2" s="23"/>
      <c r="I2" s="23"/>
      <c r="J2" s="26"/>
      <c r="K2" s="117"/>
    </row>
    <row r="3" spans="1:41" s="15" customFormat="1" ht="36" x14ac:dyDescent="0.25">
      <c r="A3" s="14" t="s">
        <v>12</v>
      </c>
      <c r="B3" s="39" t="s">
        <v>1</v>
      </c>
      <c r="C3" s="45" t="s">
        <v>13</v>
      </c>
      <c r="D3" s="46" t="s">
        <v>5</v>
      </c>
      <c r="E3" s="42" t="s">
        <v>14</v>
      </c>
      <c r="F3" s="28" t="s">
        <v>5</v>
      </c>
      <c r="G3" s="31" t="s">
        <v>15</v>
      </c>
      <c r="H3" s="32" t="s">
        <v>5</v>
      </c>
      <c r="I3" s="56" t="s">
        <v>11</v>
      </c>
      <c r="J3" s="53" t="s">
        <v>2</v>
      </c>
      <c r="K3" s="118" t="s">
        <v>40</v>
      </c>
    </row>
    <row r="4" spans="1:41" ht="15.75" thickBot="1" x14ac:dyDescent="0.3">
      <c r="A4" s="22"/>
      <c r="B4" s="40"/>
      <c r="C4" s="47"/>
      <c r="D4" s="48" t="s">
        <v>4</v>
      </c>
      <c r="E4" s="43"/>
      <c r="F4" s="29" t="s">
        <v>4</v>
      </c>
      <c r="G4" s="33"/>
      <c r="H4" s="34" t="s">
        <v>4</v>
      </c>
      <c r="I4" s="57"/>
      <c r="J4" s="54"/>
      <c r="K4" s="54"/>
    </row>
    <row r="5" spans="1:41" ht="15.75" thickTop="1" x14ac:dyDescent="0.25">
      <c r="A5" s="27"/>
      <c r="B5" s="41"/>
      <c r="C5" s="49"/>
      <c r="D5" s="50"/>
      <c r="E5" s="44"/>
      <c r="F5" s="30"/>
      <c r="G5" s="35"/>
      <c r="H5" s="36"/>
      <c r="I5" s="97"/>
      <c r="J5" s="99"/>
      <c r="K5" s="117"/>
    </row>
    <row r="6" spans="1:41" s="12" customFormat="1" ht="15.75" x14ac:dyDescent="0.25">
      <c r="A6" s="59" t="s">
        <v>29</v>
      </c>
      <c r="B6" s="60" t="s">
        <v>8</v>
      </c>
      <c r="C6" s="101">
        <v>934000000</v>
      </c>
      <c r="D6" s="102"/>
      <c r="E6" s="103">
        <v>1272000000</v>
      </c>
      <c r="F6" s="104"/>
      <c r="G6" s="105">
        <v>1415000000</v>
      </c>
      <c r="H6" s="106"/>
      <c r="I6" s="98">
        <v>1061430000</v>
      </c>
      <c r="J6" s="100">
        <f>IF(D6="y",C6,IF(F6="y",E6,IF(H6="y",G6,I6)))</f>
        <v>1061430000</v>
      </c>
      <c r="K6" s="120">
        <v>0.83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2" customFormat="1" ht="15" customHeight="1" thickBot="1" x14ac:dyDescent="0.3">
      <c r="A7" s="59"/>
      <c r="B7" s="69"/>
      <c r="C7" s="61"/>
      <c r="D7" s="62"/>
      <c r="E7" s="63"/>
      <c r="F7" s="64"/>
      <c r="G7" s="65"/>
      <c r="H7" s="66"/>
      <c r="I7" s="94" t="s">
        <v>36</v>
      </c>
      <c r="J7" s="100"/>
      <c r="K7" s="11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2" customFormat="1" ht="16.5" thickTop="1" x14ac:dyDescent="0.25">
      <c r="A8" s="59" t="s">
        <v>29</v>
      </c>
      <c r="B8" s="60" t="s">
        <v>31</v>
      </c>
      <c r="C8" s="61">
        <v>48000000</v>
      </c>
      <c r="D8" s="62" t="s">
        <v>34</v>
      </c>
      <c r="E8" s="103">
        <v>90600000</v>
      </c>
      <c r="F8" s="104"/>
      <c r="G8" s="105">
        <v>114500000</v>
      </c>
      <c r="H8" s="106"/>
      <c r="I8" s="107"/>
      <c r="J8" s="100">
        <f t="shared" ref="J8:J37" si="0">IF(D8="y",C8,IF(F8="y",E8,IF(H8="y",G8,I8)))</f>
        <v>48000000</v>
      </c>
      <c r="K8" s="120">
        <v>0.94</v>
      </c>
      <c r="L8" s="114" t="s">
        <v>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2" customFormat="1" ht="16.5" thickBot="1" x14ac:dyDescent="0.3">
      <c r="A9" s="59"/>
      <c r="B9" s="60"/>
      <c r="C9" s="122" t="s">
        <v>33</v>
      </c>
      <c r="D9" s="62"/>
      <c r="E9" s="63"/>
      <c r="F9" s="64"/>
      <c r="G9" s="65"/>
      <c r="H9" s="66"/>
      <c r="I9" s="98"/>
      <c r="J9" s="100"/>
      <c r="K9" s="117"/>
      <c r="L9" s="115">
        <f>J46</f>
        <v>1497730000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2" customFormat="1" ht="15" customHeight="1" thickTop="1" thickBot="1" x14ac:dyDescent="0.3">
      <c r="A10" s="59"/>
      <c r="B10" s="70"/>
      <c r="C10" s="61"/>
      <c r="D10" s="62"/>
      <c r="E10" s="63"/>
      <c r="F10" s="64"/>
      <c r="G10" s="65"/>
      <c r="H10" s="66"/>
      <c r="I10" s="98"/>
      <c r="J10" s="100"/>
      <c r="K10" s="11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2" customFormat="1" ht="16.5" thickTop="1" x14ac:dyDescent="0.25">
      <c r="A11" s="59" t="s">
        <v>29</v>
      </c>
      <c r="B11" s="60" t="s">
        <v>16</v>
      </c>
      <c r="C11" s="101">
        <v>59900000</v>
      </c>
      <c r="D11" s="102"/>
      <c r="E11" s="103">
        <v>98900000</v>
      </c>
      <c r="F11" s="104"/>
      <c r="G11" s="105">
        <v>133900000</v>
      </c>
      <c r="H11" s="106"/>
      <c r="I11" s="98">
        <v>41000000</v>
      </c>
      <c r="J11" s="100">
        <f t="shared" si="0"/>
        <v>41000000</v>
      </c>
      <c r="K11" s="120">
        <v>0.89</v>
      </c>
      <c r="L11" s="114" t="s">
        <v>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2" customFormat="1" ht="16.5" thickBot="1" x14ac:dyDescent="0.3">
      <c r="A12" s="59"/>
      <c r="C12" s="82"/>
      <c r="D12" s="92"/>
      <c r="E12" s="83"/>
      <c r="F12" s="93"/>
      <c r="G12" s="84"/>
      <c r="H12" s="85"/>
      <c r="I12" s="121" t="s">
        <v>41</v>
      </c>
      <c r="J12" s="100"/>
      <c r="K12" s="117"/>
      <c r="L12" s="116" t="str">
        <f>L46</f>
        <v>$0.005 to $0.010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2" customFormat="1" ht="16.5" thickTop="1" x14ac:dyDescent="0.25">
      <c r="A13" s="59"/>
      <c r="B13" s="60"/>
      <c r="C13" s="61"/>
      <c r="D13" s="62"/>
      <c r="E13" s="63"/>
      <c r="F13" s="64"/>
      <c r="G13" s="65"/>
      <c r="H13" s="66"/>
      <c r="I13" s="98"/>
      <c r="J13" s="100"/>
      <c r="K13" s="117"/>
      <c r="L13" s="10" t="s">
        <v>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2" customFormat="1" ht="15.75" x14ac:dyDescent="0.25">
      <c r="A14" s="59" t="s">
        <v>29</v>
      </c>
      <c r="B14" s="60" t="s">
        <v>17</v>
      </c>
      <c r="C14" s="61">
        <v>53300000</v>
      </c>
      <c r="D14" s="62" t="s">
        <v>34</v>
      </c>
      <c r="E14" s="103">
        <v>80500000</v>
      </c>
      <c r="F14" s="104"/>
      <c r="G14" s="105">
        <v>120780000</v>
      </c>
      <c r="H14" s="106"/>
      <c r="I14" s="107"/>
      <c r="J14" s="100">
        <f t="shared" si="0"/>
        <v>53300000</v>
      </c>
      <c r="K14" s="120">
        <v>0.9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2" customFormat="1" ht="15.75" x14ac:dyDescent="0.25">
      <c r="A15" s="59"/>
      <c r="B15" s="60"/>
      <c r="C15" s="122" t="s">
        <v>35</v>
      </c>
      <c r="D15" s="62"/>
      <c r="E15" s="63"/>
      <c r="F15" s="64"/>
      <c r="G15" s="65"/>
      <c r="H15" s="66"/>
      <c r="I15" s="98"/>
      <c r="J15" s="100"/>
      <c r="K15" s="1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2" customFormat="1" ht="15" customHeight="1" x14ac:dyDescent="0.25">
      <c r="A16" s="59"/>
      <c r="B16" s="60"/>
      <c r="C16" s="61"/>
      <c r="D16" s="62"/>
      <c r="E16" s="63"/>
      <c r="F16" s="64"/>
      <c r="G16" s="65"/>
      <c r="H16" s="66"/>
      <c r="I16" s="98"/>
      <c r="J16" s="100"/>
      <c r="K16" s="1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2" customFormat="1" ht="15.75" x14ac:dyDescent="0.25">
      <c r="A17" s="59" t="s">
        <v>29</v>
      </c>
      <c r="B17" s="60" t="s">
        <v>18</v>
      </c>
      <c r="C17" s="61">
        <v>222000000</v>
      </c>
      <c r="D17" s="62" t="s">
        <v>34</v>
      </c>
      <c r="E17" s="103">
        <v>260000000</v>
      </c>
      <c r="F17" s="104"/>
      <c r="G17" s="105">
        <v>300000000</v>
      </c>
      <c r="H17" s="106"/>
      <c r="I17" s="107"/>
      <c r="J17" s="100">
        <f t="shared" si="0"/>
        <v>222000000</v>
      </c>
      <c r="K17" s="120">
        <v>0.91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2" customFormat="1" ht="15" customHeight="1" x14ac:dyDescent="0.25">
      <c r="A18" s="59"/>
      <c r="B18" s="60"/>
      <c r="C18" s="122" t="s">
        <v>37</v>
      </c>
      <c r="D18" s="62"/>
      <c r="E18" s="63"/>
      <c r="F18" s="64"/>
      <c r="G18" s="65"/>
      <c r="H18" s="66"/>
      <c r="I18" s="98"/>
      <c r="J18" s="100"/>
      <c r="K18" s="11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2" customFormat="1" ht="15.75" x14ac:dyDescent="0.25">
      <c r="A19" s="59" t="s">
        <v>29</v>
      </c>
      <c r="B19" s="69" t="s">
        <v>38</v>
      </c>
      <c r="C19" s="108">
        <v>20000000</v>
      </c>
      <c r="D19" s="109"/>
      <c r="E19" s="110">
        <v>40000000</v>
      </c>
      <c r="F19" s="111"/>
      <c r="G19" s="112">
        <v>80000000</v>
      </c>
      <c r="H19" s="106"/>
      <c r="I19" s="107"/>
      <c r="J19" s="100">
        <f t="shared" si="0"/>
        <v>0</v>
      </c>
      <c r="K19" s="120">
        <v>0.73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2" customFormat="1" ht="15" customHeight="1" x14ac:dyDescent="0.25">
      <c r="A20" s="59"/>
      <c r="B20" s="60"/>
      <c r="C20" s="61"/>
      <c r="D20" s="62"/>
      <c r="E20" s="63"/>
      <c r="F20" s="64"/>
      <c r="G20" s="65"/>
      <c r="H20" s="66"/>
      <c r="I20" s="98"/>
      <c r="J20" s="100"/>
      <c r="K20" s="11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2" customFormat="1" ht="15.75" x14ac:dyDescent="0.25">
      <c r="A21" s="59" t="s">
        <v>29</v>
      </c>
      <c r="B21" s="69" t="s">
        <v>39</v>
      </c>
      <c r="C21" s="108">
        <v>9250000</v>
      </c>
      <c r="D21" s="109"/>
      <c r="E21" s="110">
        <v>18500000</v>
      </c>
      <c r="F21" s="111"/>
      <c r="G21" s="112">
        <v>27750000</v>
      </c>
      <c r="H21" s="106"/>
      <c r="I21" s="107"/>
      <c r="J21" s="100">
        <f t="shared" si="0"/>
        <v>0</v>
      </c>
      <c r="K21" s="120">
        <v>0.89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2" customFormat="1" x14ac:dyDescent="0.25">
      <c r="A22" s="59"/>
      <c r="B22" s="71"/>
      <c r="C22" s="61"/>
      <c r="D22" s="62"/>
      <c r="E22" s="63"/>
      <c r="F22" s="64"/>
      <c r="G22" s="65"/>
      <c r="H22" s="66"/>
      <c r="I22" s="98"/>
      <c r="J22" s="100"/>
      <c r="K22" s="11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2" customFormat="1" ht="15.75" x14ac:dyDescent="0.25">
      <c r="A23" s="59" t="s">
        <v>29</v>
      </c>
      <c r="B23" s="95" t="s">
        <v>19</v>
      </c>
      <c r="C23" s="61">
        <v>25000000</v>
      </c>
      <c r="D23" s="62"/>
      <c r="E23" s="63">
        <v>35000000</v>
      </c>
      <c r="F23" s="64"/>
      <c r="G23" s="65">
        <v>50000000</v>
      </c>
      <c r="H23" s="66"/>
      <c r="I23" s="67"/>
      <c r="J23" s="68">
        <f t="shared" si="0"/>
        <v>0</v>
      </c>
      <c r="K23" s="11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12" customFormat="1" ht="15.75" x14ac:dyDescent="0.25">
      <c r="A24" s="59"/>
      <c r="B24" s="60"/>
      <c r="C24" s="61"/>
      <c r="D24" s="62"/>
      <c r="E24" s="63"/>
      <c r="F24" s="64"/>
      <c r="G24" s="65"/>
      <c r="H24" s="66"/>
      <c r="I24" s="67"/>
      <c r="J24" s="68"/>
      <c r="K24" s="11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12" customFormat="1" ht="15.75" x14ac:dyDescent="0.25">
      <c r="A25" s="59" t="s">
        <v>29</v>
      </c>
      <c r="B25" s="60" t="s">
        <v>20</v>
      </c>
      <c r="C25" s="61">
        <v>50000000</v>
      </c>
      <c r="D25" s="62" t="s">
        <v>34</v>
      </c>
      <c r="E25" s="103">
        <v>75000000</v>
      </c>
      <c r="F25" s="104"/>
      <c r="G25" s="105">
        <v>100000000</v>
      </c>
      <c r="H25" s="106"/>
      <c r="I25" s="113"/>
      <c r="J25" s="68">
        <f t="shared" si="0"/>
        <v>50000000</v>
      </c>
      <c r="K25" s="120">
        <v>0.71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12" customFormat="1" x14ac:dyDescent="0.25">
      <c r="A26" s="59"/>
      <c r="B26" s="70"/>
      <c r="C26" s="96" t="s">
        <v>37</v>
      </c>
      <c r="D26" s="62"/>
      <c r="E26" s="63"/>
      <c r="F26" s="64"/>
      <c r="G26" s="65"/>
      <c r="H26" s="66"/>
      <c r="I26" s="67"/>
      <c r="J26" s="68"/>
      <c r="K26" s="11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12" customFormat="1" ht="15.75" x14ac:dyDescent="0.25">
      <c r="A27" s="59" t="s">
        <v>29</v>
      </c>
      <c r="B27" s="60" t="s">
        <v>21</v>
      </c>
      <c r="C27" s="61"/>
      <c r="D27" s="62"/>
      <c r="E27" s="63"/>
      <c r="F27" s="64"/>
      <c r="G27" s="65"/>
      <c r="H27" s="66"/>
      <c r="I27" s="67"/>
      <c r="J27" s="68"/>
      <c r="K27" s="11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12" customFormat="1" ht="15.75" customHeight="1" x14ac:dyDescent="0.25">
      <c r="A28" s="59"/>
      <c r="B28" s="123" t="s">
        <v>42</v>
      </c>
      <c r="C28" s="101">
        <v>10000000</v>
      </c>
      <c r="D28" s="102"/>
      <c r="E28" s="63">
        <v>12000000</v>
      </c>
      <c r="F28" s="64" t="s">
        <v>34</v>
      </c>
      <c r="G28" s="105">
        <v>16000000</v>
      </c>
      <c r="H28" s="106"/>
      <c r="I28" s="113"/>
      <c r="J28" s="68">
        <f t="shared" si="0"/>
        <v>12000000</v>
      </c>
      <c r="K28" s="120">
        <v>0.94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2" customFormat="1" ht="15.75" customHeight="1" x14ac:dyDescent="0.25">
      <c r="A29" s="59"/>
      <c r="B29" s="123" t="s">
        <v>43</v>
      </c>
      <c r="C29" s="61">
        <v>10000000</v>
      </c>
      <c r="D29" s="62" t="s">
        <v>34</v>
      </c>
      <c r="E29" s="103">
        <v>25000000</v>
      </c>
      <c r="F29" s="104"/>
      <c r="G29" s="105">
        <v>37000000</v>
      </c>
      <c r="H29" s="106"/>
      <c r="I29" s="113"/>
      <c r="J29" s="68">
        <f t="shared" si="0"/>
        <v>10000000</v>
      </c>
      <c r="K29" s="120">
        <v>0.95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12" customFormat="1" ht="15" customHeight="1" x14ac:dyDescent="0.25">
      <c r="A30" s="59"/>
      <c r="B30" s="70"/>
      <c r="C30" s="61"/>
      <c r="D30" s="62"/>
      <c r="E30" s="63"/>
      <c r="F30" s="64"/>
      <c r="G30" s="65"/>
      <c r="H30" s="66"/>
      <c r="I30" s="67"/>
      <c r="J30" s="68"/>
      <c r="K30" s="11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12" customFormat="1" ht="15.75" x14ac:dyDescent="0.25">
      <c r="A31" s="59" t="s">
        <v>29</v>
      </c>
      <c r="B31" s="95" t="s">
        <v>22</v>
      </c>
      <c r="C31" s="61">
        <v>35000000</v>
      </c>
      <c r="D31" s="62"/>
      <c r="E31" s="63">
        <v>50000000</v>
      </c>
      <c r="F31" s="64"/>
      <c r="G31" s="65">
        <v>70000000</v>
      </c>
      <c r="H31" s="66"/>
      <c r="I31" s="67"/>
      <c r="J31" s="68">
        <f t="shared" si="0"/>
        <v>0</v>
      </c>
      <c r="K31" s="11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2" customFormat="1" ht="15" customHeight="1" x14ac:dyDescent="0.25">
      <c r="A32" s="59"/>
      <c r="B32" s="60"/>
      <c r="C32" s="61"/>
      <c r="D32" s="62"/>
      <c r="E32" s="63"/>
      <c r="F32" s="64"/>
      <c r="G32" s="65"/>
      <c r="H32" s="66"/>
      <c r="I32" s="67"/>
      <c r="J32" s="68"/>
      <c r="K32" s="11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2" customFormat="1" ht="15.75" x14ac:dyDescent="0.25">
      <c r="A33" s="59" t="s">
        <v>26</v>
      </c>
      <c r="B33" s="60" t="s">
        <v>23</v>
      </c>
      <c r="C33" s="72"/>
      <c r="D33" s="73"/>
      <c r="E33" s="74"/>
      <c r="F33" s="75"/>
      <c r="G33" s="76"/>
      <c r="H33" s="77"/>
      <c r="I33" s="67"/>
      <c r="J33" s="68">
        <f t="shared" si="0"/>
        <v>0</v>
      </c>
      <c r="K33" s="11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2" customFormat="1" ht="15" customHeight="1" x14ac:dyDescent="0.25">
      <c r="A34" s="59"/>
      <c r="B34" s="60"/>
      <c r="C34" s="61"/>
      <c r="D34" s="62"/>
      <c r="E34" s="63"/>
      <c r="F34" s="64"/>
      <c r="G34" s="65"/>
      <c r="H34" s="66"/>
      <c r="I34" s="67"/>
      <c r="J34" s="68"/>
      <c r="K34" s="11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12" customFormat="1" ht="15.75" x14ac:dyDescent="0.25">
      <c r="A35" s="59" t="s">
        <v>27</v>
      </c>
      <c r="B35" s="60" t="s">
        <v>24</v>
      </c>
      <c r="C35" s="72"/>
      <c r="D35" s="73"/>
      <c r="E35" s="74"/>
      <c r="F35" s="75"/>
      <c r="G35" s="76"/>
      <c r="H35" s="77"/>
      <c r="I35" s="67"/>
      <c r="J35" s="68">
        <f t="shared" si="0"/>
        <v>0</v>
      </c>
      <c r="K35" s="11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12" customFormat="1" ht="15" customHeight="1" x14ac:dyDescent="0.25">
      <c r="A36" s="59"/>
      <c r="B36" s="60"/>
      <c r="C36" s="61"/>
      <c r="D36" s="62"/>
      <c r="E36" s="63"/>
      <c r="F36" s="64"/>
      <c r="G36" s="65"/>
      <c r="H36" s="66"/>
      <c r="I36" s="67"/>
      <c r="J36" s="68"/>
      <c r="K36" s="11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12" customFormat="1" ht="15.75" x14ac:dyDescent="0.25">
      <c r="A37" s="59" t="s">
        <v>28</v>
      </c>
      <c r="B37" s="60" t="s">
        <v>25</v>
      </c>
      <c r="C37" s="72"/>
      <c r="D37" s="73"/>
      <c r="E37" s="74"/>
      <c r="F37" s="75"/>
      <c r="G37" s="76"/>
      <c r="H37" s="77"/>
      <c r="I37" s="78"/>
      <c r="J37" s="68">
        <f t="shared" si="0"/>
        <v>0</v>
      </c>
      <c r="K37" s="11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12" customFormat="1" x14ac:dyDescent="0.25">
      <c r="A38" s="79"/>
      <c r="B38" s="70"/>
      <c r="C38" s="61"/>
      <c r="D38" s="62"/>
      <c r="E38" s="63"/>
      <c r="F38" s="64"/>
      <c r="G38" s="65"/>
      <c r="H38" s="66"/>
      <c r="I38" s="67"/>
      <c r="J38" s="68"/>
      <c r="K38" s="11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x14ac:dyDescent="0.25">
      <c r="A39" s="80"/>
      <c r="B39" s="81"/>
      <c r="C39" s="82"/>
      <c r="D39" s="62"/>
      <c r="E39" s="83"/>
      <c r="F39" s="64"/>
      <c r="G39" s="84"/>
      <c r="H39" s="85"/>
      <c r="I39" s="86"/>
      <c r="J39" s="68"/>
      <c r="K39" s="117"/>
    </row>
    <row r="40" spans="1:41" x14ac:dyDescent="0.25">
      <c r="A40" s="80"/>
      <c r="B40" s="81"/>
      <c r="C40" s="82"/>
      <c r="D40" s="62"/>
      <c r="E40" s="83"/>
      <c r="F40" s="64"/>
      <c r="G40" s="84"/>
      <c r="H40" s="85"/>
      <c r="I40" s="86"/>
      <c r="J40" s="68"/>
      <c r="K40" s="117"/>
    </row>
    <row r="41" spans="1:41" ht="15" customHeight="1" thickBot="1" x14ac:dyDescent="0.3">
      <c r="A41" s="87"/>
      <c r="B41" s="88"/>
      <c r="C41" s="89"/>
      <c r="D41" s="62"/>
      <c r="E41" s="90"/>
      <c r="F41" s="64"/>
      <c r="G41" s="91"/>
      <c r="H41" s="85"/>
      <c r="I41" s="86"/>
      <c r="J41" s="68"/>
      <c r="K41" s="117"/>
    </row>
    <row r="42" spans="1:41" ht="15" customHeight="1" thickTop="1" x14ac:dyDescent="0.25">
      <c r="A42" s="87"/>
      <c r="B42" s="88"/>
      <c r="C42" s="89"/>
      <c r="D42" s="62"/>
      <c r="E42" s="90"/>
      <c r="F42" s="64"/>
      <c r="G42" s="91"/>
      <c r="H42" s="85"/>
      <c r="I42" s="86"/>
      <c r="J42" s="68"/>
      <c r="K42" s="117"/>
      <c r="L42" s="114" t="s">
        <v>3</v>
      </c>
    </row>
    <row r="43" spans="1:41" ht="16.5" thickBot="1" x14ac:dyDescent="0.3">
      <c r="A43" s="87"/>
      <c r="B43" s="88"/>
      <c r="C43" s="89"/>
      <c r="D43" s="62"/>
      <c r="E43" s="90"/>
      <c r="F43" s="64"/>
      <c r="G43" s="91"/>
      <c r="H43" s="85"/>
      <c r="I43" s="86"/>
      <c r="J43" s="68"/>
      <c r="K43" s="117"/>
      <c r="L43" s="115">
        <f>J46</f>
        <v>1497730000</v>
      </c>
    </row>
    <row r="44" spans="1:41" ht="17.25" thickTop="1" thickBot="1" x14ac:dyDescent="0.3">
      <c r="A44" s="87"/>
      <c r="B44" s="88"/>
      <c r="C44" s="89"/>
      <c r="D44" s="62"/>
      <c r="E44" s="90"/>
      <c r="F44" s="64"/>
      <c r="G44" s="91"/>
      <c r="H44" s="85"/>
      <c r="I44" s="86"/>
      <c r="J44" s="68"/>
      <c r="K44" s="117"/>
    </row>
    <row r="45" spans="1:41" ht="16.5" thickTop="1" thickBot="1" x14ac:dyDescent="0.3">
      <c r="A45" s="4"/>
      <c r="B45" s="2"/>
      <c r="C45" s="51"/>
      <c r="D45" s="52"/>
      <c r="E45" s="3"/>
      <c r="F45" s="3"/>
      <c r="G45" s="37"/>
      <c r="H45" s="38"/>
      <c r="I45" s="58"/>
      <c r="J45" s="55"/>
      <c r="K45" s="117"/>
      <c r="L45" s="114" t="s">
        <v>9</v>
      </c>
    </row>
    <row r="46" spans="1:41" s="15" customFormat="1" ht="17.25" thickTop="1" thickBot="1" x14ac:dyDescent="0.3">
      <c r="A46" s="16"/>
      <c r="B46" s="17" t="s">
        <v>0</v>
      </c>
      <c r="C46" s="18">
        <f>SUM(C6:C44)</f>
        <v>1476450000</v>
      </c>
      <c r="D46" s="18"/>
      <c r="E46" s="18">
        <f>SUM(E6:E44)</f>
        <v>2057500000</v>
      </c>
      <c r="F46" s="18"/>
      <c r="G46" s="18">
        <f>SUM(G6:G44)</f>
        <v>2464930000</v>
      </c>
      <c r="H46" s="19"/>
      <c r="I46" s="20"/>
      <c r="J46" s="21">
        <f>SUM(J6:J45)</f>
        <v>1497730000</v>
      </c>
      <c r="K46" s="119"/>
      <c r="L46" s="116" t="str">
        <f>IF(J46&gt;1775000000,"$0.030 or greater",IF(J46&gt;1699999999,"$0.025 to $0.030",IF(J46&gt;1674999999,"$0.020 to $0.025",IF(J46&gt;1624999999,"$0.015 to $0.020",IF(J46&gt;1574999999,"$0.010 to $0.015",IF(J46&gt;1399999999,"$0.005 to $0.010","No Increase"))))))</f>
        <v>$0.005 to $0.010</v>
      </c>
    </row>
    <row r="47" spans="1:41" ht="24.75" thickTop="1" x14ac:dyDescent="0.25">
      <c r="L47" s="13" t="s">
        <v>10</v>
      </c>
    </row>
    <row r="48" spans="1:41" x14ac:dyDescent="0.25">
      <c r="C48" s="11"/>
      <c r="D48" s="11"/>
      <c r="E48" s="11"/>
      <c r="F48" s="11"/>
    </row>
  </sheetData>
  <conditionalFormatting sqref="H6:H44 F6:F44 D6:D44">
    <cfRule type="containsText" dxfId="3" priority="30" operator="containsText" text="y">
      <formula>NOT(ISERROR(SEARCH("y",D6)))</formula>
    </cfRule>
    <cfRule type="containsText" dxfId="2" priority="31" operator="containsText" text="n">
      <formula>NOT(ISERROR(SEARCH("n",D6)))</formula>
    </cfRule>
  </conditionalFormatting>
  <conditionalFormatting sqref="B37:C37 G26 G37:H37 E26 E37 H38:I44 G41 H6:I6 A6:A44 F6:F44 D6:D44 H8:I36 H7">
    <cfRule type="expression" dxfId="1" priority="34">
      <formula>$H6="n"</formula>
    </cfRule>
  </conditionalFormatting>
  <conditionalFormatting sqref="B26">
    <cfRule type="expression" dxfId="0" priority="89">
      <formula>$H27="n"</formula>
    </cfRule>
  </conditionalFormatting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Blakelock</dc:creator>
  <cp:lastModifiedBy>Sarah Blakelock</cp:lastModifiedBy>
  <cp:lastPrinted>2023-03-28T18:48:54Z</cp:lastPrinted>
  <dcterms:created xsi:type="dcterms:W3CDTF">2018-11-26T22:04:42Z</dcterms:created>
  <dcterms:modified xsi:type="dcterms:W3CDTF">2023-04-11T16:22:28Z</dcterms:modified>
</cp:coreProperties>
</file>